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7130" windowHeight="102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<sst xmlns="http://schemas.openxmlformats.org/spreadsheetml/2006/main" count="88" uniqueCount="32">
  <si>
    <t>x</t>
  </si>
  <si>
    <t>z</t>
  </si>
  <si>
    <t>left</t>
  </si>
  <si>
    <t>right</t>
  </si>
  <si>
    <t>R1 (cm)</t>
  </si>
  <si>
    <t>R2 (cm)</t>
  </si>
  <si>
    <t>n'</t>
  </si>
  <si>
    <t>P</t>
  </si>
  <si>
    <t>P'</t>
  </si>
  <si>
    <t>Psyst</t>
  </si>
  <si>
    <t>t</t>
  </si>
  <si>
    <t>lens drawing</t>
  </si>
  <si>
    <t>n1</t>
  </si>
  <si>
    <t>n2</t>
  </si>
  <si>
    <t>D1</t>
  </si>
  <si>
    <t>D2</t>
  </si>
  <si>
    <t>D (cm)</t>
  </si>
  <si>
    <t>F</t>
  </si>
  <si>
    <t>F'</t>
  </si>
  <si>
    <t>.</t>
  </si>
  <si>
    <t>f'</t>
  </si>
  <si>
    <t>f</t>
  </si>
  <si>
    <t>green line:</t>
  </si>
  <si>
    <t>red dot:</t>
  </si>
  <si>
    <t>orange line:</t>
  </si>
  <si>
    <t>blue dot</t>
  </si>
  <si>
    <t>H</t>
  </si>
  <si>
    <t>H'</t>
  </si>
  <si>
    <t>Plane 1 (H)</t>
  </si>
  <si>
    <t>Plane 2 (H')</t>
  </si>
  <si>
    <t>z coordinate of:</t>
  </si>
  <si>
    <t>Find the principal points and focal points of a lens in the paraxial approximation: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</si>
</sst>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2" borderId="1" xfId="0" applyFill="1" applyBorder="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Lens</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Sheet1!$D$4:$D$58</c:f>
              <c:numCache/>
            </c:numRef>
          </c:xVal>
          <c:yVal>
            <c:numRef>
              <c:f>Sheet1!$C$4:$C$58</c:f>
              <c:numCache/>
            </c:numRef>
          </c:yVal>
          <c:smooth val="0"/>
        </c:ser>
        <c:ser>
          <c:idx val="1"/>
          <c:order val="1"/>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Sheet1!$F$27:$F$28</c:f>
              <c:numCache/>
            </c:numRef>
          </c:xVal>
          <c:yVal>
            <c:numRef>
              <c:f>Sheet1!$G$27:$G$28</c:f>
              <c:numCache/>
            </c:numRef>
          </c:y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Sheet1!$F$31:$F$32</c:f>
              <c:numCache/>
            </c:numRef>
          </c:xVal>
          <c:yVal>
            <c:numRef>
              <c:f>Sheet1!$G$31:$G$32</c:f>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xVal>
            <c:numRef>
              <c:f>Sheet1!$I$27</c:f>
              <c:numCache/>
            </c:numRef>
          </c:xVal>
          <c:yVal>
            <c:numRef>
              <c:f>Sheet1!$J$27</c:f>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xVal>
            <c:numRef>
              <c:f>Sheet1!$I$31</c:f>
              <c:numCache/>
            </c:numRef>
          </c:xVal>
          <c:yVal>
            <c:numRef>
              <c:f>Sheet1!$J$31</c:f>
              <c:numCache/>
            </c:numRef>
          </c:yVal>
          <c:smooth val="0"/>
        </c:ser>
        <c:axId val="24696213"/>
        <c:axId val="20939326"/>
      </c:scatterChart>
      <c:valAx>
        <c:axId val="24696213"/>
        <c:scaling>
          <c:orientation val="minMax"/>
          <c:max val="6"/>
          <c:min val="-6"/>
        </c:scaling>
        <c:axPos val="b"/>
        <c:title>
          <c:tx>
            <c:rich>
              <a:bodyPr vert="horz" rot="0" anchor="ctr"/>
              <a:lstStyle/>
              <a:p>
                <a:pPr algn="ctr">
                  <a:defRPr/>
                </a:pPr>
                <a:r>
                  <a:rPr lang="en-US" cap="none" sz="1000" b="1" i="0" u="none" baseline="0">
                    <a:latin typeface="Arial"/>
                    <a:ea typeface="Arial"/>
                    <a:cs typeface="Arial"/>
                  </a:rPr>
                  <a:t>z (cm)</a:t>
                </a:r>
              </a:p>
            </c:rich>
          </c:tx>
          <c:layout/>
          <c:overlay val="0"/>
          <c:spPr>
            <a:noFill/>
            <a:ln>
              <a:noFill/>
            </a:ln>
          </c:spPr>
        </c:title>
        <c:delete val="0"/>
        <c:numFmt formatCode="General" sourceLinked="1"/>
        <c:majorTickMark val="out"/>
        <c:minorTickMark val="none"/>
        <c:tickLblPos val="nextTo"/>
        <c:crossAx val="20939326"/>
        <c:crosses val="autoZero"/>
        <c:crossBetween val="midCat"/>
        <c:dispUnits/>
        <c:majorUnit val="2"/>
      </c:valAx>
      <c:valAx>
        <c:axId val="20939326"/>
        <c:scaling>
          <c:orientation val="minMax"/>
        </c:scaling>
        <c:axPos val="l"/>
        <c:title>
          <c:tx>
            <c:rich>
              <a:bodyPr vert="horz" rot="-5400000" anchor="ctr"/>
              <a:lstStyle/>
              <a:p>
                <a:pPr algn="ctr">
                  <a:defRPr/>
                </a:pPr>
                <a:r>
                  <a:rPr lang="en-US" cap="none" sz="1000" b="1" i="0" u="none" baseline="0">
                    <a:latin typeface="Arial"/>
                    <a:ea typeface="Arial"/>
                    <a:cs typeface="Arial"/>
                  </a:rPr>
                  <a:t>x (cm)</a:t>
                </a:r>
              </a:p>
            </c:rich>
          </c:tx>
          <c:layout/>
          <c:overlay val="0"/>
          <c:spPr>
            <a:noFill/>
            <a:ln>
              <a:noFill/>
            </a:ln>
          </c:spPr>
        </c:title>
        <c:majorGridlines/>
        <c:delete val="0"/>
        <c:numFmt formatCode="General" sourceLinked="1"/>
        <c:majorTickMark val="out"/>
        <c:minorTickMark val="none"/>
        <c:tickLblPos val="nextTo"/>
        <c:crossAx val="2469621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19050</xdr:rowOff>
    </xdr:from>
    <xdr:to>
      <xdr:col>15</xdr:col>
      <xdr:colOff>400050</xdr:colOff>
      <xdr:row>22</xdr:row>
      <xdr:rowOff>95250</xdr:rowOff>
    </xdr:to>
    <xdr:graphicFrame>
      <xdr:nvGraphicFramePr>
        <xdr:cNvPr id="1" name="Chart 2"/>
        <xdr:cNvGraphicFramePr/>
      </xdr:nvGraphicFramePr>
      <xdr:xfrm>
        <a:off x="3762375" y="504825"/>
        <a:ext cx="5210175" cy="3152775"/>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19</xdr:row>
      <xdr:rowOff>0</xdr:rowOff>
    </xdr:from>
    <xdr:ext cx="1000125" cy="2447925"/>
    <xdr:sp>
      <xdr:nvSpPr>
        <xdr:cNvPr id="2" name="TextBox 4"/>
        <xdr:cNvSpPr txBox="1">
          <a:spLocks noChangeArrowheads="1"/>
        </xdr:cNvSpPr>
      </xdr:nvSpPr>
      <xdr:spPr>
        <a:xfrm>
          <a:off x="38100" y="3076575"/>
          <a:ext cx="1000125" cy="2447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Enter the radii and the thickness of the lens and the indexes of refraction n1 (to the left of the lens), n2 (to the right of the lens), and n' (of the lens).  Excel calculates the location (z-coordinate) of H, H', F. 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workbookViewId="0" topLeftCell="A1">
      <selection activeCell="B6" sqref="B6"/>
    </sheetView>
  </sheetViews>
  <sheetFormatPr defaultColWidth="9.140625" defaultRowHeight="12.75"/>
  <cols>
    <col min="1" max="1" width="8.57421875" style="0" customWidth="1"/>
    <col min="2" max="2" width="6.7109375" style="0" customWidth="1"/>
    <col min="3" max="3" width="6.00390625" style="0" customWidth="1"/>
    <col min="5" max="5" width="6.140625" style="0" customWidth="1"/>
    <col min="6" max="6" width="10.57421875" style="0" customWidth="1"/>
    <col min="11" max="11" width="5.421875" style="0" customWidth="1"/>
    <col min="12" max="12" width="12.00390625" style="0" customWidth="1"/>
  </cols>
  <sheetData>
    <row r="1" spans="5:12" ht="12.75">
      <c r="E1" s="3" t="s">
        <v>31</v>
      </c>
      <c r="F1" s="3"/>
      <c r="G1" s="3"/>
      <c r="H1" s="3"/>
      <c r="I1" s="3"/>
      <c r="J1" s="3"/>
      <c r="K1" s="3"/>
      <c r="L1" s="3"/>
    </row>
    <row r="2" spans="3:4" ht="12.75">
      <c r="C2" s="2" t="s">
        <v>11</v>
      </c>
      <c r="D2" s="2"/>
    </row>
    <row r="3" spans="3:4" ht="12.75">
      <c r="C3" t="s">
        <v>0</v>
      </c>
      <c r="D3" t="s">
        <v>1</v>
      </c>
    </row>
    <row r="4" spans="1:5" ht="12.75">
      <c r="A4" s="1" t="s">
        <v>4</v>
      </c>
      <c r="B4" s="1">
        <v>3</v>
      </c>
      <c r="C4">
        <v>1.3</v>
      </c>
      <c r="D4">
        <f>-SIGN($B$4)*SQRT($B$4^2-C4^2)+$B$4</f>
        <v>0.29629883308084537</v>
      </c>
      <c r="E4" t="s">
        <v>2</v>
      </c>
    </row>
    <row r="5" spans="1:5" ht="12.75">
      <c r="A5" s="1" t="s">
        <v>5</v>
      </c>
      <c r="B5" s="1">
        <v>-3</v>
      </c>
      <c r="C5">
        <f>C4-0.1</f>
        <v>1.2</v>
      </c>
      <c r="D5">
        <f aca="true" t="shared" si="0" ref="D5:D30">-SIGN($B$4)*SQRT($B$4^2-C5^2)+$B$4</f>
        <v>0.2504545830264959</v>
      </c>
      <c r="E5" t="s">
        <v>2</v>
      </c>
    </row>
    <row r="6" spans="1:5" ht="12.75">
      <c r="A6" s="1" t="s">
        <v>16</v>
      </c>
      <c r="B6" s="1">
        <v>1</v>
      </c>
      <c r="C6">
        <f aca="true" t="shared" si="1" ref="C6:C30">C5-0.1</f>
        <v>1.0999999999999999</v>
      </c>
      <c r="D6">
        <f t="shared" si="0"/>
        <v>0.20894285260942747</v>
      </c>
      <c r="E6" t="s">
        <v>2</v>
      </c>
    </row>
    <row r="7" spans="1:5" ht="12.75">
      <c r="A7" s="1" t="s">
        <v>12</v>
      </c>
      <c r="B7" s="1">
        <v>1</v>
      </c>
      <c r="C7">
        <f t="shared" si="1"/>
        <v>0.9999999999999999</v>
      </c>
      <c r="D7">
        <f t="shared" si="0"/>
        <v>0.1715728752538097</v>
      </c>
      <c r="E7" t="s">
        <v>2</v>
      </c>
    </row>
    <row r="8" spans="1:5" ht="12.75">
      <c r="A8" s="1" t="s">
        <v>13</v>
      </c>
      <c r="B8" s="1">
        <v>1</v>
      </c>
      <c r="C8">
        <f t="shared" si="1"/>
        <v>0.8999999999999999</v>
      </c>
      <c r="D8">
        <f t="shared" si="0"/>
        <v>0.13818239574916324</v>
      </c>
      <c r="E8" t="s">
        <v>2</v>
      </c>
    </row>
    <row r="9" spans="1:5" ht="12.75">
      <c r="A9" s="1" t="s">
        <v>6</v>
      </c>
      <c r="B9" s="1">
        <v>1.5</v>
      </c>
      <c r="C9">
        <f t="shared" si="1"/>
        <v>0.7999999999999999</v>
      </c>
      <c r="D9">
        <f t="shared" si="0"/>
        <v>0.10863354103980782</v>
      </c>
      <c r="E9" t="s">
        <v>2</v>
      </c>
    </row>
    <row r="10" spans="1:5" ht="12.75">
      <c r="A10" t="s">
        <v>7</v>
      </c>
      <c r="B10">
        <f>(B9-B7)/B4</f>
        <v>0.16666666666666666</v>
      </c>
      <c r="C10">
        <f t="shared" si="1"/>
        <v>0.7</v>
      </c>
      <c r="D10">
        <f t="shared" si="0"/>
        <v>0.08280957083703555</v>
      </c>
      <c r="E10" t="s">
        <v>2</v>
      </c>
    </row>
    <row r="11" spans="1:5" ht="12.75">
      <c r="A11" t="s">
        <v>8</v>
      </c>
      <c r="B11">
        <f>(B8-B9)/B5</f>
        <v>0.16666666666666666</v>
      </c>
      <c r="C11">
        <f t="shared" si="1"/>
        <v>0.6</v>
      </c>
      <c r="D11">
        <f t="shared" si="0"/>
        <v>0.06061230866018619</v>
      </c>
      <c r="E11" t="s">
        <v>2</v>
      </c>
    </row>
    <row r="12" spans="1:5" ht="12.75">
      <c r="A12" t="s">
        <v>9</v>
      </c>
      <c r="B12">
        <f>B10+B11-B10*B11*B6/B9</f>
        <v>0.31481481481481477</v>
      </c>
      <c r="C12">
        <f t="shared" si="1"/>
        <v>0.5</v>
      </c>
      <c r="D12">
        <f t="shared" si="0"/>
        <v>0.041960108450191935</v>
      </c>
      <c r="E12" t="s">
        <v>2</v>
      </c>
    </row>
    <row r="13" spans="1:5" ht="12.75">
      <c r="A13" t="s">
        <v>14</v>
      </c>
      <c r="B13">
        <f>-B11*B6/(B12*B9)</f>
        <v>-0.35294117647058826</v>
      </c>
      <c r="C13">
        <f t="shared" si="1"/>
        <v>0.4</v>
      </c>
      <c r="D13">
        <f t="shared" si="0"/>
        <v>0.026786250536298795</v>
      </c>
      <c r="E13" t="s">
        <v>2</v>
      </c>
    </row>
    <row r="14" spans="1:5" ht="12.75">
      <c r="A14" t="s">
        <v>15</v>
      </c>
      <c r="B14">
        <f>-B10*B6/(B12*B9)</f>
        <v>-0.35294117647058826</v>
      </c>
      <c r="C14">
        <f t="shared" si="1"/>
        <v>0.30000000000000004</v>
      </c>
      <c r="D14">
        <f t="shared" si="0"/>
        <v>0.015037688680139993</v>
      </c>
      <c r="E14" t="s">
        <v>2</v>
      </c>
    </row>
    <row r="15" spans="1:5" ht="12.75">
      <c r="A15" t="s">
        <v>10</v>
      </c>
      <c r="B15">
        <f>B6*(1-(B10+B11)/(B9*B12))</f>
        <v>0.2941176470588235</v>
      </c>
      <c r="C15">
        <f t="shared" si="1"/>
        <v>0.20000000000000004</v>
      </c>
      <c r="D15">
        <f t="shared" si="0"/>
        <v>0.00667409058084667</v>
      </c>
      <c r="E15" t="s">
        <v>2</v>
      </c>
    </row>
    <row r="16" spans="3:5" ht="12.75">
      <c r="C16">
        <f t="shared" si="1"/>
        <v>0.10000000000000003</v>
      </c>
      <c r="D16">
        <f t="shared" si="0"/>
        <v>0.0016671298870098994</v>
      </c>
      <c r="E16" t="s">
        <v>2</v>
      </c>
    </row>
    <row r="17" spans="1:5" ht="12.75">
      <c r="A17" t="s">
        <v>21</v>
      </c>
      <c r="B17">
        <f>B7/B12</f>
        <v>3.1764705882352944</v>
      </c>
      <c r="C17">
        <f t="shared" si="1"/>
        <v>0</v>
      </c>
      <c r="D17">
        <f t="shared" si="0"/>
        <v>0</v>
      </c>
      <c r="E17" t="s">
        <v>2</v>
      </c>
    </row>
    <row r="18" spans="1:5" ht="12.75">
      <c r="A18" t="s">
        <v>20</v>
      </c>
      <c r="B18">
        <f>B8/B12</f>
        <v>3.1764705882352944</v>
      </c>
      <c r="C18">
        <f t="shared" si="1"/>
        <v>-0.1</v>
      </c>
      <c r="D18">
        <f t="shared" si="0"/>
        <v>0.0016671298870098994</v>
      </c>
      <c r="E18" t="s">
        <v>2</v>
      </c>
    </row>
    <row r="19" spans="1:5" ht="12.75">
      <c r="A19" s="4"/>
      <c r="B19" s="4"/>
      <c r="C19">
        <f t="shared" si="1"/>
        <v>-0.2</v>
      </c>
      <c r="D19">
        <f t="shared" si="0"/>
        <v>0.00667409058084667</v>
      </c>
      <c r="E19" t="s">
        <v>2</v>
      </c>
    </row>
    <row r="20" spans="1:5" ht="12.75">
      <c r="A20" s="4"/>
      <c r="B20" s="4"/>
      <c r="C20">
        <f t="shared" si="1"/>
        <v>-0.30000000000000004</v>
      </c>
      <c r="D20">
        <f t="shared" si="0"/>
        <v>0.015037688680139993</v>
      </c>
      <c r="E20" t="s">
        <v>2</v>
      </c>
    </row>
    <row r="21" spans="1:5" ht="12.75">
      <c r="A21" s="4"/>
      <c r="B21" s="4"/>
      <c r="C21">
        <f t="shared" si="1"/>
        <v>-0.4</v>
      </c>
      <c r="D21">
        <f t="shared" si="0"/>
        <v>0.026786250536298795</v>
      </c>
      <c r="E21" t="s">
        <v>2</v>
      </c>
    </row>
    <row r="22" spans="1:5" ht="12.75">
      <c r="A22" s="4"/>
      <c r="B22" s="4"/>
      <c r="C22">
        <f t="shared" si="1"/>
        <v>-0.5</v>
      </c>
      <c r="D22">
        <f t="shared" si="0"/>
        <v>0.041960108450191935</v>
      </c>
      <c r="E22" t="s">
        <v>2</v>
      </c>
    </row>
    <row r="23" spans="1:5" ht="12.75">
      <c r="A23" s="4"/>
      <c r="B23" s="4"/>
      <c r="C23">
        <f t="shared" si="1"/>
        <v>-0.6</v>
      </c>
      <c r="D23">
        <f t="shared" si="0"/>
        <v>0.06061230866018619</v>
      </c>
      <c r="E23" t="s">
        <v>2</v>
      </c>
    </row>
    <row r="24" spans="1:5" ht="12.75">
      <c r="A24" s="4"/>
      <c r="B24" s="4"/>
      <c r="C24">
        <f t="shared" si="1"/>
        <v>-0.7</v>
      </c>
      <c r="D24">
        <f t="shared" si="0"/>
        <v>0.08280957083703555</v>
      </c>
      <c r="E24" t="s">
        <v>2</v>
      </c>
    </row>
    <row r="25" spans="1:8" ht="12.75">
      <c r="A25" s="4"/>
      <c r="B25" s="4"/>
      <c r="C25">
        <f t="shared" si="1"/>
        <v>-0.7999999999999999</v>
      </c>
      <c r="D25">
        <f t="shared" si="0"/>
        <v>0.10863354103980782</v>
      </c>
      <c r="E25" t="s">
        <v>2</v>
      </c>
      <c r="G25" s="2" t="s">
        <v>30</v>
      </c>
      <c r="H25" s="2"/>
    </row>
    <row r="26" spans="1:13" ht="12.75">
      <c r="A26" s="4"/>
      <c r="B26" s="4"/>
      <c r="C26">
        <f>C25-0.1</f>
        <v>-0.8999999999999999</v>
      </c>
      <c r="D26">
        <f t="shared" si="0"/>
        <v>0.13818239574916324</v>
      </c>
      <c r="E26" t="s">
        <v>2</v>
      </c>
      <c r="F26" s="1" t="s">
        <v>28</v>
      </c>
      <c r="I26" s="1" t="s">
        <v>17</v>
      </c>
      <c r="L26" s="1" t="s">
        <v>24</v>
      </c>
      <c r="M26" s="1" t="s">
        <v>26</v>
      </c>
    </row>
    <row r="27" spans="1:13" ht="12.75">
      <c r="A27" s="4"/>
      <c r="B27" s="4"/>
      <c r="C27">
        <f t="shared" si="1"/>
        <v>-0.9999999999999999</v>
      </c>
      <c r="D27">
        <f t="shared" si="0"/>
        <v>0.1715728752538097</v>
      </c>
      <c r="E27" t="s">
        <v>2</v>
      </c>
      <c r="F27">
        <f>-B13</f>
        <v>0.35294117647058826</v>
      </c>
      <c r="G27">
        <v>1.5</v>
      </c>
      <c r="I27">
        <f>-B13-B17</f>
        <v>-2.823529411764706</v>
      </c>
      <c r="J27">
        <v>0</v>
      </c>
      <c r="L27" s="1" t="s">
        <v>22</v>
      </c>
      <c r="M27" s="1" t="s">
        <v>27</v>
      </c>
    </row>
    <row r="28" spans="1:13" ht="12.75">
      <c r="A28" s="4"/>
      <c r="B28" s="4"/>
      <c r="C28">
        <f t="shared" si="1"/>
        <v>-1.0999999999999999</v>
      </c>
      <c r="D28">
        <f t="shared" si="0"/>
        <v>0.20894285260942747</v>
      </c>
      <c r="E28" t="s">
        <v>2</v>
      </c>
      <c r="F28">
        <f>-B13</f>
        <v>0.35294117647058826</v>
      </c>
      <c r="G28">
        <v>-1.5</v>
      </c>
      <c r="L28" s="1" t="s">
        <v>23</v>
      </c>
      <c r="M28" s="1" t="s">
        <v>17</v>
      </c>
    </row>
    <row r="29" spans="1:13" ht="12.75">
      <c r="A29" s="4"/>
      <c r="B29" s="4"/>
      <c r="C29">
        <f t="shared" si="1"/>
        <v>-1.2</v>
      </c>
      <c r="D29">
        <f t="shared" si="0"/>
        <v>0.2504545830264959</v>
      </c>
      <c r="E29" t="s">
        <v>2</v>
      </c>
      <c r="L29" s="1" t="s">
        <v>25</v>
      </c>
      <c r="M29" s="1" t="s">
        <v>18</v>
      </c>
    </row>
    <row r="30" spans="1:9" ht="12.75">
      <c r="A30" s="4"/>
      <c r="B30" s="4"/>
      <c r="C30">
        <f t="shared" si="1"/>
        <v>-1.3</v>
      </c>
      <c r="D30">
        <f t="shared" si="0"/>
        <v>0.29629883308084537</v>
      </c>
      <c r="E30" t="s">
        <v>2</v>
      </c>
      <c r="F30" s="1" t="s">
        <v>29</v>
      </c>
      <c r="I30" s="1" t="s">
        <v>18</v>
      </c>
    </row>
    <row r="31" spans="1:10" ht="12.75">
      <c r="A31" s="4"/>
      <c r="B31" s="4"/>
      <c r="C31">
        <v>-1.3</v>
      </c>
      <c r="D31">
        <f>-SIGN($B$5)*SQRT($B$5^2-C31^2)+$B$5+$B$6</f>
        <v>0.7037011669191546</v>
      </c>
      <c r="E31" t="s">
        <v>3</v>
      </c>
      <c r="F31">
        <f>-B13+B15</f>
        <v>0.6470588235294117</v>
      </c>
      <c r="G31">
        <v>1.5</v>
      </c>
      <c r="I31">
        <f>B6+B14+B18</f>
        <v>3.823529411764706</v>
      </c>
      <c r="J31">
        <v>0</v>
      </c>
    </row>
    <row r="32" spans="1:7" ht="12.75">
      <c r="A32" s="4"/>
      <c r="B32" s="4"/>
      <c r="C32">
        <f>C31+0.1</f>
        <v>-1.2</v>
      </c>
      <c r="D32">
        <f aca="true" t="shared" si="2" ref="D32:D57">-SIGN($B$5)*SQRT($B$5^2-C32^2)+$B$5+$B$6</f>
        <v>0.7495454169735041</v>
      </c>
      <c r="E32" t="s">
        <v>3</v>
      </c>
      <c r="F32">
        <f>-B13+B15</f>
        <v>0.6470588235294117</v>
      </c>
      <c r="G32">
        <v>-1.5</v>
      </c>
    </row>
    <row r="33" spans="1:5" ht="12.75">
      <c r="A33" s="4"/>
      <c r="B33" s="4"/>
      <c r="C33">
        <f aca="true" t="shared" si="3" ref="C33:C57">C32+0.1</f>
        <v>-1.0999999999999999</v>
      </c>
      <c r="D33">
        <f t="shared" si="2"/>
        <v>0.7910571473905725</v>
      </c>
      <c r="E33" t="s">
        <v>3</v>
      </c>
    </row>
    <row r="34" spans="1:6" ht="12.75">
      <c r="A34" s="4"/>
      <c r="B34" s="4"/>
      <c r="C34">
        <f t="shared" si="3"/>
        <v>-0.9999999999999999</v>
      </c>
      <c r="D34">
        <f t="shared" si="2"/>
        <v>0.8284271247461903</v>
      </c>
      <c r="E34" t="s">
        <v>3</v>
      </c>
      <c r="F34" t="s">
        <v>19</v>
      </c>
    </row>
    <row r="35" spans="3:7" ht="12.75">
      <c r="C35">
        <f t="shared" si="3"/>
        <v>-0.8999999999999999</v>
      </c>
      <c r="D35">
        <f t="shared" si="2"/>
        <v>0.8618176042508368</v>
      </c>
      <c r="E35" t="s">
        <v>3</v>
      </c>
      <c r="G35" t="s">
        <v>19</v>
      </c>
    </row>
    <row r="36" spans="3:5" ht="12.75">
      <c r="C36">
        <f t="shared" si="3"/>
        <v>-0.7999999999999999</v>
      </c>
      <c r="D36">
        <f t="shared" si="2"/>
        <v>0.8913664589601922</v>
      </c>
      <c r="E36" t="s">
        <v>3</v>
      </c>
    </row>
    <row r="37" spans="1:6" ht="12.75">
      <c r="A37" s="5"/>
      <c r="C37">
        <f t="shared" si="3"/>
        <v>-0.7</v>
      </c>
      <c r="D37">
        <f t="shared" si="2"/>
        <v>0.9171904291629644</v>
      </c>
      <c r="E37" t="s">
        <v>3</v>
      </c>
      <c r="F37" t="s">
        <v>19</v>
      </c>
    </row>
    <row r="38" spans="3:5" ht="12.75">
      <c r="C38">
        <f t="shared" si="3"/>
        <v>-0.6</v>
      </c>
      <c r="D38">
        <f t="shared" si="2"/>
        <v>0.9393876913398138</v>
      </c>
      <c r="E38" t="s">
        <v>3</v>
      </c>
    </row>
    <row r="39" spans="3:5" ht="12.75">
      <c r="C39">
        <f t="shared" si="3"/>
        <v>-0.5</v>
      </c>
      <c r="D39">
        <f t="shared" si="2"/>
        <v>0.9580398915498081</v>
      </c>
      <c r="E39" t="s">
        <v>3</v>
      </c>
    </row>
    <row r="40" spans="3:5" ht="12.75">
      <c r="C40">
        <f t="shared" si="3"/>
        <v>-0.4</v>
      </c>
      <c r="D40">
        <f t="shared" si="2"/>
        <v>0.9732137494637012</v>
      </c>
      <c r="E40" t="s">
        <v>3</v>
      </c>
    </row>
    <row r="41" spans="3:5" ht="12.75">
      <c r="C41">
        <f t="shared" si="3"/>
        <v>-0.30000000000000004</v>
      </c>
      <c r="D41">
        <f t="shared" si="2"/>
        <v>0.98496231131986</v>
      </c>
      <c r="E41" t="s">
        <v>3</v>
      </c>
    </row>
    <row r="42" spans="3:5" ht="12.75">
      <c r="C42">
        <f t="shared" si="3"/>
        <v>-0.20000000000000004</v>
      </c>
      <c r="D42">
        <f t="shared" si="2"/>
        <v>0.9933259094191533</v>
      </c>
      <c r="E42" t="s">
        <v>3</v>
      </c>
    </row>
    <row r="43" spans="3:5" ht="12.75">
      <c r="C43">
        <f t="shared" si="3"/>
        <v>-0.10000000000000003</v>
      </c>
      <c r="D43">
        <f t="shared" si="2"/>
        <v>0.9983328701129901</v>
      </c>
      <c r="E43" t="s">
        <v>3</v>
      </c>
    </row>
    <row r="44" spans="3:5" ht="12.75">
      <c r="C44">
        <f t="shared" si="3"/>
        <v>0</v>
      </c>
      <c r="D44">
        <f t="shared" si="2"/>
        <v>1</v>
      </c>
      <c r="E44" t="s">
        <v>3</v>
      </c>
    </row>
    <row r="45" spans="3:5" ht="12.75">
      <c r="C45">
        <f t="shared" si="3"/>
        <v>0.1</v>
      </c>
      <c r="D45">
        <f t="shared" si="2"/>
        <v>0.9983328701129901</v>
      </c>
      <c r="E45" t="s">
        <v>3</v>
      </c>
    </row>
    <row r="46" spans="3:5" ht="12.75">
      <c r="C46">
        <f t="shared" si="3"/>
        <v>0.2</v>
      </c>
      <c r="D46">
        <f t="shared" si="2"/>
        <v>0.9933259094191533</v>
      </c>
      <c r="E46" t="s">
        <v>3</v>
      </c>
    </row>
    <row r="47" spans="3:5" ht="12.75">
      <c r="C47">
        <f t="shared" si="3"/>
        <v>0.30000000000000004</v>
      </c>
      <c r="D47">
        <f t="shared" si="2"/>
        <v>0.98496231131986</v>
      </c>
      <c r="E47" t="s">
        <v>3</v>
      </c>
    </row>
    <row r="48" spans="3:5" ht="12.75">
      <c r="C48">
        <f t="shared" si="3"/>
        <v>0.4</v>
      </c>
      <c r="D48">
        <f t="shared" si="2"/>
        <v>0.9732137494637012</v>
      </c>
      <c r="E48" t="s">
        <v>3</v>
      </c>
    </row>
    <row r="49" spans="3:5" ht="12.75">
      <c r="C49">
        <f t="shared" si="3"/>
        <v>0.5</v>
      </c>
      <c r="D49">
        <f t="shared" si="2"/>
        <v>0.9580398915498081</v>
      </c>
      <c r="E49" t="s">
        <v>3</v>
      </c>
    </row>
    <row r="50" spans="3:5" ht="12.75">
      <c r="C50">
        <f t="shared" si="3"/>
        <v>0.6</v>
      </c>
      <c r="D50">
        <f t="shared" si="2"/>
        <v>0.9393876913398138</v>
      </c>
      <c r="E50" t="s">
        <v>3</v>
      </c>
    </row>
    <row r="51" spans="3:5" ht="12.75">
      <c r="C51">
        <f t="shared" si="3"/>
        <v>0.7</v>
      </c>
      <c r="D51">
        <f t="shared" si="2"/>
        <v>0.9171904291629644</v>
      </c>
      <c r="E51" t="s">
        <v>3</v>
      </c>
    </row>
    <row r="52" spans="3:5" ht="12.75">
      <c r="C52">
        <f t="shared" si="3"/>
        <v>0.7999999999999999</v>
      </c>
      <c r="D52">
        <f t="shared" si="2"/>
        <v>0.8913664589601922</v>
      </c>
      <c r="E52" t="s">
        <v>3</v>
      </c>
    </row>
    <row r="53" spans="3:5" ht="12.75">
      <c r="C53">
        <f t="shared" si="3"/>
        <v>0.8999999999999999</v>
      </c>
      <c r="D53">
        <f t="shared" si="2"/>
        <v>0.8618176042508368</v>
      </c>
      <c r="E53" t="s">
        <v>3</v>
      </c>
    </row>
    <row r="54" spans="3:5" ht="12.75">
      <c r="C54">
        <f t="shared" si="3"/>
        <v>0.9999999999999999</v>
      </c>
      <c r="D54">
        <f t="shared" si="2"/>
        <v>0.8284271247461903</v>
      </c>
      <c r="E54" t="s">
        <v>3</v>
      </c>
    </row>
    <row r="55" spans="3:5" ht="12.75">
      <c r="C55">
        <f t="shared" si="3"/>
        <v>1.0999999999999999</v>
      </c>
      <c r="D55">
        <f t="shared" si="2"/>
        <v>0.7910571473905725</v>
      </c>
      <c r="E55" t="s">
        <v>3</v>
      </c>
    </row>
    <row r="56" spans="3:5" ht="12.75">
      <c r="C56">
        <f t="shared" si="3"/>
        <v>1.2</v>
      </c>
      <c r="D56">
        <f t="shared" si="2"/>
        <v>0.7495454169735041</v>
      </c>
      <c r="E56" t="s">
        <v>3</v>
      </c>
    </row>
    <row r="57" spans="3:5" ht="12.75">
      <c r="C57">
        <f t="shared" si="3"/>
        <v>1.3</v>
      </c>
      <c r="D57">
        <f t="shared" si="2"/>
        <v>0.7037011669191546</v>
      </c>
      <c r="E57" t="s">
        <v>3</v>
      </c>
    </row>
    <row r="58" spans="3:4" ht="12.75">
      <c r="C58">
        <v>1.3</v>
      </c>
      <c r="D58">
        <f>-SIGN($B$4)*SQRT($B$4^2-C58^2)+$B$4</f>
        <v>0.29629883308084537</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Marianne Breinig</dc:creator>
  <cp:keywords/>
  <dc:description/>
  <cp:lastModifiedBy>Marianne Breinig</cp:lastModifiedBy>
  <dcterms:created xsi:type="dcterms:W3CDTF">2001-08-26T16:00:10Z</dcterms:created>
  <dcterms:modified xsi:type="dcterms:W3CDTF">2001-09-02T14:43:55Z</dcterms:modified>
  <cp:category/>
  <cp:version/>
  <cp:contentType/>
  <cp:contentStatus/>
</cp:coreProperties>
</file>